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xlnm.Print_Area" localSheetId="0">Лист1!$A$1:$P$81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/>
  <c r="O39"/>
  <c r="E75"/>
  <c r="E77"/>
  <c r="E78"/>
  <c r="P18"/>
  <c r="P19"/>
  <c r="P20"/>
  <c r="P21"/>
  <c r="P22"/>
  <c r="P23"/>
  <c r="P25"/>
  <c r="P26"/>
  <c r="P27"/>
  <c r="P28"/>
  <c r="P29"/>
  <c r="P30"/>
  <c r="P31"/>
  <c r="P32"/>
  <c r="P33"/>
  <c r="P34"/>
  <c r="P35"/>
  <c r="P36"/>
  <c r="P37"/>
  <c r="P40"/>
  <c r="P43"/>
  <c r="P45"/>
  <c r="P49"/>
  <c r="P50"/>
  <c r="P51"/>
  <c r="P52"/>
  <c r="P59"/>
  <c r="P60"/>
  <c r="P61"/>
  <c r="P64"/>
  <c r="P65"/>
  <c r="P66"/>
  <c r="P67"/>
  <c r="P69"/>
  <c r="P71"/>
  <c r="P74"/>
  <c r="P75"/>
  <c r="P76"/>
  <c r="P77"/>
  <c r="P78"/>
  <c r="J23" l="1"/>
  <c r="F15"/>
  <c r="E23"/>
  <c r="J32" l="1"/>
  <c r="E32"/>
  <c r="E33"/>
  <c r="J33"/>
  <c r="L39" l="1"/>
  <c r="M39"/>
  <c r="N39"/>
  <c r="K39"/>
  <c r="J75" l="1"/>
  <c r="J76"/>
  <c r="J77"/>
  <c r="J78"/>
  <c r="J65"/>
  <c r="J66"/>
  <c r="J67"/>
  <c r="J68"/>
  <c r="P68" s="1"/>
  <c r="J69"/>
  <c r="J70"/>
  <c r="J71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P58" s="1"/>
  <c r="J59"/>
  <c r="J60"/>
  <c r="J61"/>
  <c r="J17"/>
  <c r="J18"/>
  <c r="J19"/>
  <c r="J20"/>
  <c r="J21"/>
  <c r="J22"/>
  <c r="J24"/>
  <c r="J25"/>
  <c r="J26"/>
  <c r="J27"/>
  <c r="J28"/>
  <c r="J29"/>
  <c r="J30"/>
  <c r="J31"/>
  <c r="J34"/>
  <c r="J35"/>
  <c r="J36"/>
  <c r="J37"/>
  <c r="E41"/>
  <c r="P41" s="1"/>
  <c r="E42"/>
  <c r="E43"/>
  <c r="E44"/>
  <c r="P44" s="1"/>
  <c r="E45"/>
  <c r="E46"/>
  <c r="P46" s="1"/>
  <c r="E47"/>
  <c r="P47" s="1"/>
  <c r="E48"/>
  <c r="P48" s="1"/>
  <c r="E49"/>
  <c r="E50"/>
  <c r="E51"/>
  <c r="E52"/>
  <c r="E53"/>
  <c r="P53" s="1"/>
  <c r="E54"/>
  <c r="P54" s="1"/>
  <c r="E55"/>
  <c r="P55" s="1"/>
  <c r="E56"/>
  <c r="P56" s="1"/>
  <c r="E57"/>
  <c r="P57" s="1"/>
  <c r="E58"/>
  <c r="E59"/>
  <c r="E60"/>
  <c r="E61"/>
  <c r="E17"/>
  <c r="P17" s="1"/>
  <c r="E18"/>
  <c r="E19"/>
  <c r="E20"/>
  <c r="E21"/>
  <c r="E22"/>
  <c r="E24"/>
  <c r="P24" s="1"/>
  <c r="E25"/>
  <c r="E26"/>
  <c r="E27"/>
  <c r="E28"/>
  <c r="E29"/>
  <c r="E30"/>
  <c r="E31"/>
  <c r="E34"/>
  <c r="E35"/>
  <c r="E36"/>
  <c r="E37"/>
  <c r="E16"/>
  <c r="P16" s="1"/>
  <c r="E40"/>
  <c r="E64"/>
  <c r="E65"/>
  <c r="E66"/>
  <c r="E67"/>
  <c r="E68"/>
  <c r="E69"/>
  <c r="E70"/>
  <c r="P70" s="1"/>
  <c r="E71"/>
  <c r="L15"/>
  <c r="P42" l="1"/>
  <c r="E63"/>
  <c r="E62" s="1"/>
  <c r="E39"/>
  <c r="E38" s="1"/>
  <c r="G73" l="1"/>
  <c r="H73"/>
  <c r="I73"/>
  <c r="F73"/>
  <c r="G15" l="1"/>
  <c r="F39" l="1"/>
  <c r="J74" l="1"/>
  <c r="E74"/>
  <c r="J64"/>
  <c r="J40"/>
  <c r="J16"/>
  <c r="L73"/>
  <c r="L72" s="1"/>
  <c r="M73"/>
  <c r="M72" s="1"/>
  <c r="N73"/>
  <c r="N72" s="1"/>
  <c r="O73"/>
  <c r="O72" s="1"/>
  <c r="K73"/>
  <c r="K72" s="1"/>
  <c r="G72"/>
  <c r="H72"/>
  <c r="I72"/>
  <c r="F72"/>
  <c r="L63"/>
  <c r="L62" s="1"/>
  <c r="M63"/>
  <c r="M62" s="1"/>
  <c r="N63"/>
  <c r="N62" s="1"/>
  <c r="O63"/>
  <c r="O62" s="1"/>
  <c r="K63"/>
  <c r="K62" s="1"/>
  <c r="G63"/>
  <c r="G62" s="1"/>
  <c r="H63"/>
  <c r="H62" s="1"/>
  <c r="I63"/>
  <c r="I62" s="1"/>
  <c r="F63"/>
  <c r="F62" s="1"/>
  <c r="L38"/>
  <c r="M38"/>
  <c r="N38"/>
  <c r="O38"/>
  <c r="K38"/>
  <c r="G39"/>
  <c r="G38" s="1"/>
  <c r="H39"/>
  <c r="H38" s="1"/>
  <c r="I39"/>
  <c r="I38" s="1"/>
  <c r="F38"/>
  <c r="L14"/>
  <c r="M15"/>
  <c r="M14" s="1"/>
  <c r="N15"/>
  <c r="N14" s="1"/>
  <c r="O15"/>
  <c r="O14" s="1"/>
  <c r="K15"/>
  <c r="K14" s="1"/>
  <c r="G14"/>
  <c r="H15"/>
  <c r="H14" s="1"/>
  <c r="I15"/>
  <c r="I14" s="1"/>
  <c r="F14"/>
  <c r="P73" l="1"/>
  <c r="G79"/>
  <c r="O79"/>
  <c r="M79"/>
  <c r="I79"/>
  <c r="J39"/>
  <c r="P39" s="1"/>
  <c r="F79"/>
  <c r="H79"/>
  <c r="K79"/>
  <c r="N79"/>
  <c r="L79"/>
  <c r="J15"/>
  <c r="J14" s="1"/>
  <c r="J73"/>
  <c r="J63"/>
  <c r="J62" l="1"/>
  <c r="P62" s="1"/>
  <c r="P63"/>
  <c r="J72"/>
  <c r="J38"/>
  <c r="E72"/>
  <c r="P72" s="1"/>
  <c r="E15"/>
  <c r="P15" s="1"/>
  <c r="J79" l="1"/>
  <c r="P38"/>
  <c r="E14"/>
  <c r="P14" s="1"/>
  <c r="E79" l="1"/>
  <c r="P79" s="1"/>
</calcChain>
</file>

<file path=xl/sharedStrings.xml><?xml version="1.0" encoding="utf-8"?>
<sst xmlns="http://schemas.openxmlformats.org/spreadsheetml/2006/main" count="274" uniqueCount="218">
  <si>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</si>
  <si>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</si>
  <si>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</si>
  <si>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</si>
  <si>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</si>
  <si>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</si>
  <si>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</si>
  <si>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</si>
  <si>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</si>
  <si>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</si>
  <si>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</si>
  <si>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</si>
  <si>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</si>
  <si>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</si>
  <si>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</si>
  <si>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</si>
  <si>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</si>
  <si>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</si>
  <si>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</si>
  <si>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</si>
  <si>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</si>
  <si>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</si>
  <si>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</si>
  <si>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</si>
  <si>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</si>
  <si>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</si>
  <si>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</si>
  <si>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</si>
  <si>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</si>
  <si>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</si>
  <si>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</si>
  <si>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</si>
  <si>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</si>
  <si>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</si>
  <si>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</si>
  <si>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</si>
  <si>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</si>
  <si>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</si>
  <si>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</si>
  <si>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</si>
  <si>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</si>
  <si>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</si>
  <si>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</si>
  <si>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</si>
  <si>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</si>
  <si>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</si>
  <si>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</si>
  <si>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</si>
  <si>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</si>
  <si>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</si>
  <si>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</si>
  <si>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</si>
  <si>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</si>
  <si>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</si>
  <si>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</si>
  <si>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</si>
  <si>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</si>
  <si>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</si>
  <si>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</si>
  <si>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</si>
  <si>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</si>
  <si>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</si>
  <si>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</si>
  <si>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</si>
  <si>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</si>
  <si>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</si>
  <si>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</si>
  <si>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</si>
  <si>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</si>
  <si>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</si>
  <si>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</si>
  <si>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</si>
  <si>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</si>
  <si>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</si>
  <si>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</si>
  <si>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</si>
  <si>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</si>
  <si>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</si>
  <si>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</si>
  <si>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</si>
  <si>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</si>
  <si>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</si>
  <si>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</si>
  <si>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</si>
  <si>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</si>
  <si>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</si>
  <si>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</si>
  <si>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</si>
  <si>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</si>
  <si>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</si>
  <si>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</si>
  <si>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</si>
  <si>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</si>
  <si>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</si>
  <si>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</si>
  <si>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</si>
  <si>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</si>
  <si>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</si>
  <si>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</si>
  <si>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</si>
  <si>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</si>
  <si>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</si>
  <si>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</si>
  <si>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</si>
  <si>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</si>
  <si>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</si>
  <si>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</si>
  <si>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</si>
  <si>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</si>
  <si>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</si>
  <si>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</si>
  <si>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</si>
  <si>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</si>
  <si>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</si>
  <si>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</si>
  <si>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</si>
  <si>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</si>
  <si>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</si>
  <si>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</si>
  <si>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</si>
  <si>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</si>
  <si>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</si>
  <si>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</si>
  <si>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</si>
  <si>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</si>
  <si>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</si>
  <si>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</si>
  <si>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</si>
  <si>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</si>
  <si>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</si>
  <si>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</si>
  <si>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</si>
  <si>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</si>
  <si>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</si>
  <si>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</si>
  <si>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</si>
  <si>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</si>
  <si>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</si>
  <si>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</si>
  <si>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</si>
  <si>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</si>
  <si>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</si>
  <si>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</si>
  <si>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</si>
  <si>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</si>
  <si>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</si>
  <si>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</si>
  <si>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</si>
  <si>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</si>
  <si>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</si>
  <si>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</si>
  <si>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</si>
  <si>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</si>
  <si>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</si>
  <si>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</si>
  <si>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</si>
  <si>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</si>
  <si>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</si>
  <si>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</si>
  <si>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</si>
  <si>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</si>
  <si>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</si>
  <si>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</si>
  <si>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</si>
  <si>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</si>
  <si>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</si>
  <si>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</si>
  <si>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</si>
  <si>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</si>
  <si>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</si>
  <si>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</si>
  <si>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</si>
  <si>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</si>
  <si>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</si>
  <si>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</si>
  <si>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</si>
  <si>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</si>
  <si>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</si>
  <si>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</si>
  <si>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</si>
  <si>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</si>
  <si>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</si>
  <si>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</si>
  <si>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</si>
  <si>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</si>
  <si>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</si>
  <si>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</si>
  <si>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</si>
  <si>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</si>
  <si>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</si>
  <si>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</si>
  <si>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</si>
  <si>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</si>
  <si>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</si>
  <si>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</si>
  <si>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</si>
  <si>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</si>
  <si>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</si>
  <si>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</si>
  <si>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</si>
  <si>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</si>
  <si>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</si>
  <si>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</si>
  <si>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</si>
  <si>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</si>
  <si>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</si>
  <si>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</si>
  <si>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</si>
  <si>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</si>
  <si>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</si>
  <si>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</si>
  <si>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</si>
  <si>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</si>
  <si>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0116013</t>
  </si>
  <si>
    <t>6013</t>
  </si>
  <si>
    <t>Забезпечення діяльності водопровідно-каналізаційного господарства</t>
  </si>
  <si>
    <t xml:space="preserve">Секретар селищної ради                                                                                                                                                                                       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</t>
  </si>
  <si>
    <t xml:space="preserve">Додаток 3 до рішення 
шістнадцятої сесії селищної ради восьмого 
скликання від 26 листопада   2021 року № 01-16/VIII                                                                          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</si>
</sst>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0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3" fillId="5" borderId="0" xfId="1" applyFont="1" applyFill="1" applyBorder="1" applyAlignment="1">
      <alignment horizontal="right" wrapText="1"/>
    </xf>
    <xf numFmtId="0" fontId="8" fillId="0" borderId="0" xfId="0" applyFont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zoomScale="75" zoomScaleNormal="75" workbookViewId="0">
      <selection activeCell="I2" sqref="I2"/>
    </sheetView>
  </sheetViews>
  <sheetFormatPr defaultRowHeight="15.75"/>
  <cols>
    <col min="1" max="1" width="12" style="2" customWidth="1"/>
    <col min="2" max="2" width="11" style="2" customWidth="1"/>
    <col min="3" max="3" width="12" style="2" customWidth="1"/>
    <col min="4" max="4" width="44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54" customHeight="1">
      <c r="I1" s="43" t="s">
        <v>217</v>
      </c>
      <c r="J1" s="43"/>
      <c r="K1" s="43"/>
      <c r="L1" s="43"/>
      <c r="M1" s="43"/>
    </row>
    <row r="2" spans="1:16">
      <c r="M2" s="2" t="s">
        <v>0</v>
      </c>
    </row>
    <row r="3" spans="1:16" ht="83.25" customHeight="1">
      <c r="M3" s="47" t="s">
        <v>150</v>
      </c>
      <c r="N3" s="47"/>
      <c r="O3" s="47"/>
    </row>
    <row r="5" spans="1:16">
      <c r="A5" s="48" t="s">
        <v>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6">
      <c r="A6" s="48" t="s">
        <v>151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>
      <c r="A7" s="3" t="s">
        <v>2</v>
      </c>
    </row>
    <row r="8" spans="1:16">
      <c r="A8" s="2" t="s">
        <v>3</v>
      </c>
      <c r="P8" s="4" t="s">
        <v>4</v>
      </c>
    </row>
    <row r="9" spans="1:16" ht="15" customHeight="1">
      <c r="A9" s="45" t="s">
        <v>5</v>
      </c>
      <c r="B9" s="45" t="s">
        <v>6</v>
      </c>
      <c r="C9" s="45" t="s">
        <v>7</v>
      </c>
      <c r="D9" s="45" t="s">
        <v>8</v>
      </c>
      <c r="E9" s="45" t="s">
        <v>9</v>
      </c>
      <c r="F9" s="45"/>
      <c r="G9" s="45"/>
      <c r="H9" s="45"/>
      <c r="I9" s="45"/>
      <c r="J9" s="45" t="s">
        <v>16</v>
      </c>
      <c r="K9" s="45"/>
      <c r="L9" s="45"/>
      <c r="M9" s="45"/>
      <c r="N9" s="45"/>
      <c r="O9" s="45"/>
      <c r="P9" s="46" t="s">
        <v>153</v>
      </c>
    </row>
    <row r="10" spans="1:16" ht="15" customHeight="1">
      <c r="A10" s="45"/>
      <c r="B10" s="45"/>
      <c r="C10" s="45"/>
      <c r="D10" s="45"/>
      <c r="E10" s="46" t="s">
        <v>10</v>
      </c>
      <c r="F10" s="45" t="s">
        <v>11</v>
      </c>
      <c r="G10" s="45" t="s">
        <v>12</v>
      </c>
      <c r="H10" s="45"/>
      <c r="I10" s="45" t="s">
        <v>15</v>
      </c>
      <c r="J10" s="46" t="s">
        <v>10</v>
      </c>
      <c r="K10" s="45" t="s">
        <v>17</v>
      </c>
      <c r="L10" s="45" t="s">
        <v>11</v>
      </c>
      <c r="M10" s="45" t="s">
        <v>12</v>
      </c>
      <c r="N10" s="45"/>
      <c r="O10" s="45" t="s">
        <v>15</v>
      </c>
      <c r="P10" s="45"/>
    </row>
    <row r="11" spans="1:16" ht="15" customHeight="1">
      <c r="A11" s="45"/>
      <c r="B11" s="45"/>
      <c r="C11" s="45"/>
      <c r="D11" s="45"/>
      <c r="E11" s="45"/>
      <c r="F11" s="45"/>
      <c r="G11" s="45" t="s">
        <v>13</v>
      </c>
      <c r="H11" s="45" t="s">
        <v>14</v>
      </c>
      <c r="I11" s="45"/>
      <c r="J11" s="45"/>
      <c r="K11" s="45"/>
      <c r="L11" s="45"/>
      <c r="M11" s="45" t="s">
        <v>13</v>
      </c>
      <c r="N11" s="45" t="s">
        <v>14</v>
      </c>
      <c r="O11" s="45"/>
      <c r="P11" s="45"/>
    </row>
    <row r="12" spans="1:16" ht="44.25" customHeight="1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18</v>
      </c>
      <c r="B14" s="15"/>
      <c r="C14" s="16"/>
      <c r="D14" s="17" t="s">
        <v>19</v>
      </c>
      <c r="E14" s="18">
        <f>E15</f>
        <v>41138687</v>
      </c>
      <c r="F14" s="18">
        <f>F15</f>
        <v>37078482</v>
      </c>
      <c r="G14" s="18">
        <f t="shared" ref="G14:I14" si="0">G15</f>
        <v>15764940</v>
      </c>
      <c r="H14" s="18">
        <f t="shared" si="0"/>
        <v>4888973</v>
      </c>
      <c r="I14" s="18">
        <f t="shared" si="0"/>
        <v>4060205</v>
      </c>
      <c r="J14" s="18">
        <f>J15</f>
        <v>1775377.95</v>
      </c>
      <c r="K14" s="18">
        <f>K15</f>
        <v>579631</v>
      </c>
      <c r="L14" s="18">
        <f t="shared" ref="L14:O14" si="1">L15</f>
        <v>1195746.9500000002</v>
      </c>
      <c r="M14" s="18">
        <f t="shared" si="1"/>
        <v>0</v>
      </c>
      <c r="N14" s="18">
        <f t="shared" si="1"/>
        <v>0</v>
      </c>
      <c r="O14" s="18">
        <f t="shared" si="1"/>
        <v>579631</v>
      </c>
      <c r="P14" s="7">
        <f>E14+J14</f>
        <v>42914064.950000003</v>
      </c>
    </row>
    <row r="15" spans="1:16" ht="126">
      <c r="A15" s="14" t="s">
        <v>20</v>
      </c>
      <c r="B15" s="15"/>
      <c r="C15" s="16"/>
      <c r="D15" s="17" t="s">
        <v>152</v>
      </c>
      <c r="E15" s="18">
        <f t="shared" ref="E15:O15" si="2">SUM(E16:E37)</f>
        <v>41138687</v>
      </c>
      <c r="F15" s="18">
        <f>SUM(F16:F37)</f>
        <v>37078482</v>
      </c>
      <c r="G15" s="18">
        <f t="shared" si="2"/>
        <v>15764940</v>
      </c>
      <c r="H15" s="18">
        <f t="shared" si="2"/>
        <v>4888973</v>
      </c>
      <c r="I15" s="18">
        <f t="shared" si="2"/>
        <v>4060205</v>
      </c>
      <c r="J15" s="18">
        <f t="shared" si="2"/>
        <v>1775377.95</v>
      </c>
      <c r="K15" s="18">
        <f t="shared" si="2"/>
        <v>579631</v>
      </c>
      <c r="L15" s="18">
        <f t="shared" si="2"/>
        <v>1195746.9500000002</v>
      </c>
      <c r="M15" s="18">
        <f t="shared" si="2"/>
        <v>0</v>
      </c>
      <c r="N15" s="18">
        <f t="shared" si="2"/>
        <v>0</v>
      </c>
      <c r="O15" s="18">
        <f t="shared" si="2"/>
        <v>579631</v>
      </c>
      <c r="P15" s="7">
        <f t="shared" ref="P15:P78" si="3">E15+J15</f>
        <v>42914064.950000003</v>
      </c>
    </row>
    <row r="16" spans="1:16" ht="78.75">
      <c r="A16" s="8" t="s">
        <v>21</v>
      </c>
      <c r="B16" s="8" t="s">
        <v>22</v>
      </c>
      <c r="C16" s="9" t="s">
        <v>23</v>
      </c>
      <c r="D16" s="10" t="s">
        <v>24</v>
      </c>
      <c r="E16" s="11">
        <f>F16+I16</f>
        <v>23593790</v>
      </c>
      <c r="F16" s="12">
        <v>23593790</v>
      </c>
      <c r="G16" s="12">
        <v>15764940</v>
      </c>
      <c r="H16" s="12">
        <v>3522413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23606790</v>
      </c>
    </row>
    <row r="17" spans="1:16" ht="31.5">
      <c r="A17" s="8" t="s">
        <v>25</v>
      </c>
      <c r="B17" s="8" t="s">
        <v>26</v>
      </c>
      <c r="C17" s="9" t="s">
        <v>27</v>
      </c>
      <c r="D17" s="10" t="s">
        <v>28</v>
      </c>
      <c r="E17" s="11">
        <f t="shared" ref="E17:E37" si="4">F17+I17</f>
        <v>489035</v>
      </c>
      <c r="F17" s="12">
        <v>489035</v>
      </c>
      <c r="G17" s="12">
        <v>0</v>
      </c>
      <c r="H17" s="12">
        <v>0</v>
      </c>
      <c r="I17" s="12">
        <v>0</v>
      </c>
      <c r="J17" s="11">
        <f t="shared" ref="J17:J37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1074171.04</v>
      </c>
    </row>
    <row r="18" spans="1:16" ht="31.5">
      <c r="A18" s="8" t="s">
        <v>29</v>
      </c>
      <c r="B18" s="8" t="s">
        <v>30</v>
      </c>
      <c r="C18" s="9" t="s">
        <v>31</v>
      </c>
      <c r="D18" s="10" t="s">
        <v>32</v>
      </c>
      <c r="E18" s="11">
        <f t="shared" si="4"/>
        <v>1658450</v>
      </c>
      <c r="F18" s="31">
        <v>1658450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1658450</v>
      </c>
    </row>
    <row r="19" spans="1:16" ht="47.25">
      <c r="A19" s="8" t="s">
        <v>33</v>
      </c>
      <c r="B19" s="8" t="s">
        <v>34</v>
      </c>
      <c r="C19" s="9" t="s">
        <v>35</v>
      </c>
      <c r="D19" s="10" t="s">
        <v>36</v>
      </c>
      <c r="E19" s="11">
        <f t="shared" si="4"/>
        <v>1685000</v>
      </c>
      <c r="F19" s="12">
        <v>1685000</v>
      </c>
      <c r="G19" s="12">
        <v>0</v>
      </c>
      <c r="H19" s="12">
        <v>0</v>
      </c>
      <c r="I19" s="12">
        <v>0</v>
      </c>
      <c r="J19" s="11">
        <f t="shared" si="5"/>
        <v>32000</v>
      </c>
      <c r="K19" s="12">
        <v>32000</v>
      </c>
      <c r="L19" s="12">
        <v>0</v>
      </c>
      <c r="M19" s="12">
        <v>0</v>
      </c>
      <c r="N19" s="12">
        <v>0</v>
      </c>
      <c r="O19" s="12">
        <v>32000</v>
      </c>
      <c r="P19" s="7">
        <f t="shared" si="3"/>
        <v>1717000</v>
      </c>
    </row>
    <row r="20" spans="1:16" ht="31.5">
      <c r="A20" s="8" t="s">
        <v>37</v>
      </c>
      <c r="B20" s="8" t="s">
        <v>38</v>
      </c>
      <c r="C20" s="9" t="s">
        <v>39</v>
      </c>
      <c r="D20" s="10" t="s">
        <v>40</v>
      </c>
      <c r="E20" s="11">
        <f t="shared" si="4"/>
        <v>1242000</v>
      </c>
      <c r="F20" s="12">
        <v>1242000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1242000</v>
      </c>
    </row>
    <row r="21" spans="1:16" ht="31.5">
      <c r="A21" s="8" t="s">
        <v>41</v>
      </c>
      <c r="B21" s="8" t="s">
        <v>42</v>
      </c>
      <c r="C21" s="9" t="s">
        <v>39</v>
      </c>
      <c r="D21" s="10" t="s">
        <v>43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5" t="s">
        <v>186</v>
      </c>
      <c r="B22" s="35" t="s">
        <v>137</v>
      </c>
      <c r="C22" s="36" t="s">
        <v>138</v>
      </c>
      <c r="D22" s="37" t="s">
        <v>139</v>
      </c>
      <c r="E22" s="11">
        <f t="shared" si="4"/>
        <v>20000</v>
      </c>
      <c r="F22" s="12">
        <v>20000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20000</v>
      </c>
    </row>
    <row r="23" spans="1:16" ht="31.5">
      <c r="A23" s="40" t="s">
        <v>213</v>
      </c>
      <c r="B23" s="40" t="s">
        <v>214</v>
      </c>
      <c r="C23" s="41" t="s">
        <v>46</v>
      </c>
      <c r="D23" s="37" t="s">
        <v>215</v>
      </c>
      <c r="E23" s="11">
        <f t="shared" si="4"/>
        <v>103000</v>
      </c>
      <c r="F23" s="12">
        <v>0</v>
      </c>
      <c r="G23" s="12">
        <v>0</v>
      </c>
      <c r="H23" s="12">
        <v>0</v>
      </c>
      <c r="I23" s="12">
        <v>103000</v>
      </c>
      <c r="J23" s="11">
        <f t="shared" si="5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7">
        <f t="shared" si="3"/>
        <v>103000</v>
      </c>
    </row>
    <row r="24" spans="1:16">
      <c r="A24" s="8" t="s">
        <v>44</v>
      </c>
      <c r="B24" s="8" t="s">
        <v>45</v>
      </c>
      <c r="C24" s="9" t="s">
        <v>46</v>
      </c>
      <c r="D24" s="10" t="s">
        <v>47</v>
      </c>
      <c r="E24" s="11">
        <f t="shared" si="4"/>
        <v>5364375</v>
      </c>
      <c r="F24" s="31">
        <v>1506375</v>
      </c>
      <c r="G24" s="12">
        <v>0</v>
      </c>
      <c r="H24" s="12">
        <v>1366560</v>
      </c>
      <c r="I24" s="12">
        <v>3858000</v>
      </c>
      <c r="J24" s="11">
        <f t="shared" si="5"/>
        <v>36635</v>
      </c>
      <c r="K24" s="12">
        <v>32000</v>
      </c>
      <c r="L24" s="12">
        <v>4635</v>
      </c>
      <c r="M24" s="12">
        <v>0</v>
      </c>
      <c r="N24" s="12">
        <v>0</v>
      </c>
      <c r="O24" s="12">
        <v>32000</v>
      </c>
      <c r="P24" s="7">
        <f t="shared" si="3"/>
        <v>5401010</v>
      </c>
    </row>
    <row r="25" spans="1:16" ht="110.25">
      <c r="A25" s="38" t="s">
        <v>182</v>
      </c>
      <c r="B25" s="39" t="s">
        <v>183</v>
      </c>
      <c r="C25" s="39" t="s">
        <v>184</v>
      </c>
      <c r="D25" s="23" t="s">
        <v>185</v>
      </c>
      <c r="E25" s="11">
        <f t="shared" si="4"/>
        <v>99205</v>
      </c>
      <c r="F25" s="31">
        <v>0</v>
      </c>
      <c r="G25" s="12">
        <v>0</v>
      </c>
      <c r="H25" s="12">
        <v>0</v>
      </c>
      <c r="I25" s="12">
        <v>99205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99205</v>
      </c>
    </row>
    <row r="26" spans="1:16">
      <c r="A26" s="35" t="s">
        <v>187</v>
      </c>
      <c r="B26" s="35" t="s">
        <v>188</v>
      </c>
      <c r="C26" s="36" t="s">
        <v>189</v>
      </c>
      <c r="D26" s="37" t="s">
        <v>190</v>
      </c>
      <c r="E26" s="11">
        <f t="shared" si="4"/>
        <v>30000</v>
      </c>
      <c r="F26" s="31">
        <v>30000</v>
      </c>
      <c r="G26" s="12">
        <v>0</v>
      </c>
      <c r="H26" s="12">
        <v>0</v>
      </c>
      <c r="I26" s="12">
        <v>0</v>
      </c>
      <c r="J26" s="11">
        <f t="shared" si="5"/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7">
        <f t="shared" si="3"/>
        <v>30000</v>
      </c>
    </row>
    <row r="27" spans="1:16" ht="31.5">
      <c r="A27" s="13" t="s">
        <v>167</v>
      </c>
      <c r="B27" s="13" t="s">
        <v>168</v>
      </c>
      <c r="C27" s="13" t="s">
        <v>169</v>
      </c>
      <c r="D27" s="1" t="s">
        <v>170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30000</v>
      </c>
      <c r="K27" s="12">
        <v>30000</v>
      </c>
      <c r="L27" s="12">
        <v>0</v>
      </c>
      <c r="M27" s="12">
        <v>0</v>
      </c>
      <c r="N27" s="12">
        <v>0</v>
      </c>
      <c r="O27" s="12">
        <v>30000</v>
      </c>
      <c r="P27" s="7">
        <f t="shared" si="3"/>
        <v>30000</v>
      </c>
    </row>
    <row r="28" spans="1:16" ht="47.25">
      <c r="A28" s="35" t="s">
        <v>179</v>
      </c>
      <c r="B28" s="35" t="s">
        <v>180</v>
      </c>
      <c r="C28" s="36" t="s">
        <v>48</v>
      </c>
      <c r="D28" s="37" t="s">
        <v>181</v>
      </c>
      <c r="E28" s="11">
        <f t="shared" si="4"/>
        <v>0</v>
      </c>
      <c r="F28" s="12">
        <v>0</v>
      </c>
      <c r="G28" s="12">
        <v>0</v>
      </c>
      <c r="H28" s="12">
        <v>0</v>
      </c>
      <c r="I28" s="12">
        <v>0</v>
      </c>
      <c r="J28" s="11">
        <f t="shared" si="5"/>
        <v>422631</v>
      </c>
      <c r="K28" s="12">
        <v>422631</v>
      </c>
      <c r="L28" s="12">
        <v>0</v>
      </c>
      <c r="M28" s="12">
        <v>0</v>
      </c>
      <c r="N28" s="12">
        <v>0</v>
      </c>
      <c r="O28" s="12">
        <v>422631</v>
      </c>
      <c r="P28" s="7">
        <f t="shared" si="3"/>
        <v>422631</v>
      </c>
    </row>
    <row r="29" spans="1:16" ht="31.5">
      <c r="A29" s="35" t="s">
        <v>191</v>
      </c>
      <c r="B29" s="35" t="s">
        <v>192</v>
      </c>
      <c r="C29" s="36" t="s">
        <v>193</v>
      </c>
      <c r="D29" s="37" t="s">
        <v>194</v>
      </c>
      <c r="E29" s="11">
        <f t="shared" si="4"/>
        <v>400000</v>
      </c>
      <c r="F29" s="12">
        <v>400000</v>
      </c>
      <c r="G29" s="12">
        <v>0</v>
      </c>
      <c r="H29" s="12">
        <v>0</v>
      </c>
      <c r="I29" s="12">
        <v>0</v>
      </c>
      <c r="J29" s="11">
        <f t="shared" si="5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7">
        <f t="shared" si="3"/>
        <v>400000</v>
      </c>
    </row>
    <row r="30" spans="1:16" ht="47.25">
      <c r="A30" s="8" t="s">
        <v>49</v>
      </c>
      <c r="B30" s="8" t="s">
        <v>50</v>
      </c>
      <c r="C30" s="9" t="s">
        <v>51</v>
      </c>
      <c r="D30" s="10" t="s">
        <v>52</v>
      </c>
      <c r="E30" s="11">
        <f t="shared" si="4"/>
        <v>2985000</v>
      </c>
      <c r="F30" s="12">
        <v>2985000</v>
      </c>
      <c r="G30" s="12">
        <v>0</v>
      </c>
      <c r="H30" s="12">
        <v>0</v>
      </c>
      <c r="I30" s="12">
        <v>0</v>
      </c>
      <c r="J30" s="11">
        <f t="shared" si="5"/>
        <v>77985.649999999994</v>
      </c>
      <c r="K30" s="12">
        <v>0</v>
      </c>
      <c r="L30" s="12">
        <v>77985.649999999994</v>
      </c>
      <c r="M30" s="12">
        <v>0</v>
      </c>
      <c r="N30" s="12">
        <v>0</v>
      </c>
      <c r="O30" s="12">
        <v>0</v>
      </c>
      <c r="P30" s="7">
        <f t="shared" si="3"/>
        <v>3062985.65</v>
      </c>
    </row>
    <row r="31" spans="1:16" ht="31.5">
      <c r="A31" s="8" t="s">
        <v>53</v>
      </c>
      <c r="B31" s="8" t="s">
        <v>54</v>
      </c>
      <c r="C31" s="9" t="s">
        <v>55</v>
      </c>
      <c r="D31" s="10" t="s">
        <v>56</v>
      </c>
      <c r="E31" s="11">
        <f t="shared" si="4"/>
        <v>1850</v>
      </c>
      <c r="F31" s="12">
        <v>1850</v>
      </c>
      <c r="G31" s="12">
        <v>0</v>
      </c>
      <c r="H31" s="12">
        <v>0</v>
      </c>
      <c r="I31" s="12">
        <v>0</v>
      </c>
      <c r="J31" s="11">
        <f t="shared" si="5"/>
        <v>50000</v>
      </c>
      <c r="K31" s="12">
        <v>50000</v>
      </c>
      <c r="L31" s="12">
        <v>0</v>
      </c>
      <c r="M31" s="12">
        <v>0</v>
      </c>
      <c r="N31" s="12">
        <v>0</v>
      </c>
      <c r="O31" s="12">
        <v>50000</v>
      </c>
      <c r="P31" s="7">
        <f t="shared" si="3"/>
        <v>51850</v>
      </c>
    </row>
    <row r="32" spans="1:16" ht="47.25">
      <c r="A32" s="13" t="s">
        <v>211</v>
      </c>
      <c r="B32" s="13">
        <v>7540</v>
      </c>
      <c r="C32" s="13" t="s">
        <v>55</v>
      </c>
      <c r="D32" s="10" t="s">
        <v>212</v>
      </c>
      <c r="E32" s="11">
        <f t="shared" ref="E32" si="6">F32+I32</f>
        <v>3344982</v>
      </c>
      <c r="F32" s="12">
        <v>3344982</v>
      </c>
      <c r="G32" s="12">
        <v>0</v>
      </c>
      <c r="H32" s="12">
        <v>0</v>
      </c>
      <c r="I32" s="12">
        <v>0</v>
      </c>
      <c r="J32" s="11">
        <f t="shared" ref="J32" si="7">K32+L32</f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3344982</v>
      </c>
    </row>
    <row r="33" spans="1:16" ht="31.5">
      <c r="A33" s="8" t="s">
        <v>57</v>
      </c>
      <c r="B33" s="8" t="s">
        <v>58</v>
      </c>
      <c r="C33" s="9" t="s">
        <v>48</v>
      </c>
      <c r="D33" s="10" t="s">
        <v>59</v>
      </c>
      <c r="E33" s="11">
        <f t="shared" si="4"/>
        <v>17000</v>
      </c>
      <c r="F33" s="12">
        <v>17000</v>
      </c>
      <c r="G33" s="12">
        <v>0</v>
      </c>
      <c r="H33" s="12">
        <v>0</v>
      </c>
      <c r="I33" s="12">
        <v>0</v>
      </c>
      <c r="J33" s="11">
        <f t="shared" si="5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7">
        <f t="shared" si="3"/>
        <v>17000</v>
      </c>
    </row>
    <row r="34" spans="1:16" ht="110.25">
      <c r="A34" s="8" t="s">
        <v>60</v>
      </c>
      <c r="B34" s="8" t="s">
        <v>61</v>
      </c>
      <c r="C34" s="9" t="s">
        <v>48</v>
      </c>
      <c r="D34" s="10" t="s">
        <v>154</v>
      </c>
      <c r="E34" s="11">
        <f t="shared" si="4"/>
        <v>0</v>
      </c>
      <c r="F34" s="12">
        <v>0</v>
      </c>
      <c r="G34" s="12">
        <v>0</v>
      </c>
      <c r="H34" s="12">
        <v>0</v>
      </c>
      <c r="I34" s="12">
        <v>0</v>
      </c>
      <c r="J34" s="11">
        <f t="shared" si="5"/>
        <v>442390.26</v>
      </c>
      <c r="K34" s="12">
        <v>0</v>
      </c>
      <c r="L34" s="12">
        <v>442390.26</v>
      </c>
      <c r="M34" s="12">
        <v>0</v>
      </c>
      <c r="N34" s="12">
        <v>0</v>
      </c>
      <c r="O34" s="12">
        <v>0</v>
      </c>
      <c r="P34" s="7">
        <f t="shared" si="3"/>
        <v>442390.26</v>
      </c>
    </row>
    <row r="35" spans="1:16" ht="47.25">
      <c r="A35" s="42" t="s">
        <v>198</v>
      </c>
      <c r="B35" s="40" t="s">
        <v>199</v>
      </c>
      <c r="C35" s="41" t="s">
        <v>200</v>
      </c>
      <c r="D35" s="37" t="s">
        <v>201</v>
      </c>
      <c r="E35" s="11">
        <f t="shared" si="4"/>
        <v>50000</v>
      </c>
      <c r="F35" s="12">
        <v>50000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50000</v>
      </c>
    </row>
    <row r="36" spans="1:16" ht="31.5">
      <c r="A36" s="8" t="s">
        <v>161</v>
      </c>
      <c r="B36" s="8" t="s">
        <v>162</v>
      </c>
      <c r="C36" s="9" t="s">
        <v>163</v>
      </c>
      <c r="D36" s="10" t="s">
        <v>164</v>
      </c>
      <c r="E36" s="11">
        <f t="shared" si="4"/>
        <v>45000</v>
      </c>
      <c r="F36" s="12">
        <v>45000</v>
      </c>
      <c r="G36" s="12">
        <v>0</v>
      </c>
      <c r="H36" s="12">
        <v>0</v>
      </c>
      <c r="I36" s="12">
        <v>0</v>
      </c>
      <c r="J36" s="11">
        <f t="shared" si="5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7">
        <f t="shared" si="3"/>
        <v>45000</v>
      </c>
    </row>
    <row r="37" spans="1:16" ht="31.5">
      <c r="A37" s="8" t="s">
        <v>62</v>
      </c>
      <c r="B37" s="8" t="s">
        <v>63</v>
      </c>
      <c r="C37" s="9" t="s">
        <v>64</v>
      </c>
      <c r="D37" s="10" t="s">
        <v>65</v>
      </c>
      <c r="E37" s="11">
        <f t="shared" si="4"/>
        <v>0</v>
      </c>
      <c r="F37" s="12">
        <v>0</v>
      </c>
      <c r="G37" s="12">
        <v>0</v>
      </c>
      <c r="H37" s="12">
        <v>0</v>
      </c>
      <c r="I37" s="12">
        <v>0</v>
      </c>
      <c r="J37" s="11">
        <f t="shared" si="5"/>
        <v>85600</v>
      </c>
      <c r="K37" s="12">
        <v>0</v>
      </c>
      <c r="L37" s="12">
        <v>85600</v>
      </c>
      <c r="M37" s="12">
        <v>0</v>
      </c>
      <c r="N37" s="12">
        <v>0</v>
      </c>
      <c r="O37" s="12">
        <v>0</v>
      </c>
      <c r="P37" s="7">
        <f t="shared" si="3"/>
        <v>85600</v>
      </c>
    </row>
    <row r="38" spans="1:16" ht="47.25">
      <c r="A38" s="14" t="s">
        <v>66</v>
      </c>
      <c r="B38" s="15"/>
      <c r="C38" s="16"/>
      <c r="D38" s="17" t="s">
        <v>155</v>
      </c>
      <c r="E38" s="18">
        <f>E39</f>
        <v>114053866.57999998</v>
      </c>
      <c r="F38" s="18">
        <f>F39</f>
        <v>114053866.57999998</v>
      </c>
      <c r="G38" s="18">
        <f t="shared" ref="G38:I38" si="8">G39</f>
        <v>82060889.059999987</v>
      </c>
      <c r="H38" s="18">
        <f t="shared" si="8"/>
        <v>6834088.7199999988</v>
      </c>
      <c r="I38" s="18">
        <f t="shared" si="8"/>
        <v>0</v>
      </c>
      <c r="J38" s="18">
        <f>J39</f>
        <v>7430681.3900000006</v>
      </c>
      <c r="K38" s="18">
        <f>K39</f>
        <v>4745057.4000000004</v>
      </c>
      <c r="L38" s="18">
        <f t="shared" ref="L38:O38" si="9">L39</f>
        <v>2685623.99</v>
      </c>
      <c r="M38" s="18">
        <f t="shared" si="9"/>
        <v>26200</v>
      </c>
      <c r="N38" s="18">
        <f t="shared" si="9"/>
        <v>0</v>
      </c>
      <c r="O38" s="18">
        <f t="shared" si="9"/>
        <v>4745057.4000000004</v>
      </c>
      <c r="P38" s="7">
        <f t="shared" si="3"/>
        <v>121484547.96999998</v>
      </c>
    </row>
    <row r="39" spans="1:16">
      <c r="A39" s="14" t="s">
        <v>67</v>
      </c>
      <c r="B39" s="15"/>
      <c r="C39" s="16"/>
      <c r="D39" s="17" t="s">
        <v>156</v>
      </c>
      <c r="E39" s="18">
        <f t="shared" ref="E39:J39" si="10">SUM(E40:E61)</f>
        <v>114053866.57999998</v>
      </c>
      <c r="F39" s="18">
        <f t="shared" si="10"/>
        <v>114053866.57999998</v>
      </c>
      <c r="G39" s="18">
        <f t="shared" si="10"/>
        <v>82060889.059999987</v>
      </c>
      <c r="H39" s="18">
        <f t="shared" si="10"/>
        <v>6834088.7199999988</v>
      </c>
      <c r="I39" s="18">
        <f t="shared" si="10"/>
        <v>0</v>
      </c>
      <c r="J39" s="18">
        <f t="shared" si="10"/>
        <v>7430681.3900000006</v>
      </c>
      <c r="K39" s="18">
        <f>SUM(K40:K61)</f>
        <v>4745057.4000000004</v>
      </c>
      <c r="L39" s="18">
        <f t="shared" ref="L39:N39" si="11">SUM(L40:L61)</f>
        <v>2685623.99</v>
      </c>
      <c r="M39" s="18">
        <f t="shared" si="11"/>
        <v>26200</v>
      </c>
      <c r="N39" s="18">
        <f t="shared" si="11"/>
        <v>0</v>
      </c>
      <c r="O39" s="18">
        <f>SUM(O40:O61)</f>
        <v>4745057.4000000004</v>
      </c>
      <c r="P39" s="7">
        <f t="shared" si="3"/>
        <v>121484547.96999998</v>
      </c>
    </row>
    <row r="40" spans="1:16" ht="47.25">
      <c r="A40" s="8" t="s">
        <v>68</v>
      </c>
      <c r="B40" s="8" t="s">
        <v>69</v>
      </c>
      <c r="C40" s="9" t="s">
        <v>23</v>
      </c>
      <c r="D40" s="10" t="s">
        <v>160</v>
      </c>
      <c r="E40" s="11">
        <f>F40+I40</f>
        <v>1458785.67</v>
      </c>
      <c r="F40" s="12">
        <v>1458785.67</v>
      </c>
      <c r="G40" s="12">
        <v>950962.22</v>
      </c>
      <c r="H40" s="12">
        <v>12500</v>
      </c>
      <c r="I40" s="12">
        <v>0</v>
      </c>
      <c r="J40" s="11">
        <f>K40+L40</f>
        <v>23025</v>
      </c>
      <c r="K40" s="12">
        <v>23025</v>
      </c>
      <c r="L40" s="12">
        <v>0</v>
      </c>
      <c r="M40" s="12">
        <v>0</v>
      </c>
      <c r="N40" s="12">
        <v>0</v>
      </c>
      <c r="O40" s="12">
        <v>23025</v>
      </c>
      <c r="P40" s="7">
        <f t="shared" si="3"/>
        <v>1481810.67</v>
      </c>
    </row>
    <row r="41" spans="1:16">
      <c r="A41" s="8" t="s">
        <v>70</v>
      </c>
      <c r="B41" s="8" t="s">
        <v>71</v>
      </c>
      <c r="C41" s="9" t="s">
        <v>72</v>
      </c>
      <c r="D41" s="10" t="s">
        <v>73</v>
      </c>
      <c r="E41" s="11">
        <f t="shared" ref="E41:E61" si="12">F41+I41</f>
        <v>15882795.130000001</v>
      </c>
      <c r="F41" s="12">
        <v>15882795.130000001</v>
      </c>
      <c r="G41" s="12">
        <v>11137800</v>
      </c>
      <c r="H41" s="12">
        <v>1402873.44</v>
      </c>
      <c r="I41" s="12">
        <v>0</v>
      </c>
      <c r="J41" s="11">
        <f t="shared" ref="J41:J61" si="13">K41+L41</f>
        <v>1361680.7</v>
      </c>
      <c r="K41" s="12">
        <v>19000</v>
      </c>
      <c r="L41" s="12">
        <v>1342680.7</v>
      </c>
      <c r="M41" s="12">
        <v>0</v>
      </c>
      <c r="N41" s="12">
        <v>0</v>
      </c>
      <c r="O41" s="12">
        <v>19000</v>
      </c>
      <c r="P41" s="7">
        <f t="shared" si="3"/>
        <v>17244475.830000002</v>
      </c>
    </row>
    <row r="42" spans="1:16" ht="31.5">
      <c r="A42" s="8" t="s">
        <v>74</v>
      </c>
      <c r="B42" s="8" t="s">
        <v>75</v>
      </c>
      <c r="C42" s="9" t="s">
        <v>76</v>
      </c>
      <c r="D42" s="10" t="s">
        <v>77</v>
      </c>
      <c r="E42" s="11">
        <f t="shared" si="12"/>
        <v>18739384.800000001</v>
      </c>
      <c r="F42" s="12">
        <v>18739384.800000001</v>
      </c>
      <c r="G42" s="12">
        <v>9089555</v>
      </c>
      <c r="H42" s="12">
        <v>4790288.93</v>
      </c>
      <c r="I42" s="12">
        <v>0</v>
      </c>
      <c r="J42" s="11">
        <f t="shared" si="13"/>
        <v>2682148.66</v>
      </c>
      <c r="K42" s="12">
        <v>1655386.4</v>
      </c>
      <c r="L42" s="12">
        <v>1026762.26</v>
      </c>
      <c r="M42" s="12">
        <v>0</v>
      </c>
      <c r="N42" s="12">
        <v>0</v>
      </c>
      <c r="O42" s="12">
        <v>1655386.4</v>
      </c>
      <c r="P42" s="7">
        <f t="shared" si="3"/>
        <v>21421533.460000001</v>
      </c>
    </row>
    <row r="43" spans="1:16" ht="31.5">
      <c r="A43" s="8" t="s">
        <v>78</v>
      </c>
      <c r="B43" s="8" t="s">
        <v>79</v>
      </c>
      <c r="C43" s="9" t="s">
        <v>76</v>
      </c>
      <c r="D43" s="10" t="s">
        <v>77</v>
      </c>
      <c r="E43" s="11">
        <f t="shared" si="12"/>
        <v>52581900</v>
      </c>
      <c r="F43" s="12">
        <v>52581900</v>
      </c>
      <c r="G43" s="12">
        <v>43099918</v>
      </c>
      <c r="H43" s="12">
        <v>0</v>
      </c>
      <c r="I43" s="12">
        <v>0</v>
      </c>
      <c r="J43" s="11">
        <f t="shared" si="13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7">
        <f t="shared" si="3"/>
        <v>52581900</v>
      </c>
    </row>
    <row r="44" spans="1:16" ht="47.25">
      <c r="A44" s="8" t="s">
        <v>80</v>
      </c>
      <c r="B44" s="8" t="s">
        <v>81</v>
      </c>
      <c r="C44" s="9" t="s">
        <v>82</v>
      </c>
      <c r="D44" s="10" t="s">
        <v>83</v>
      </c>
      <c r="E44" s="11">
        <f t="shared" si="12"/>
        <v>2062666.53</v>
      </c>
      <c r="F44" s="12">
        <v>2062666.53</v>
      </c>
      <c r="G44" s="12">
        <v>1454878</v>
      </c>
      <c r="H44" s="12">
        <v>197884.21</v>
      </c>
      <c r="I44" s="12">
        <v>0</v>
      </c>
      <c r="J44" s="11">
        <f t="shared" si="13"/>
        <v>11494.35</v>
      </c>
      <c r="K44" s="12">
        <v>0</v>
      </c>
      <c r="L44" s="12">
        <v>11494.35</v>
      </c>
      <c r="M44" s="12">
        <v>0</v>
      </c>
      <c r="N44" s="12">
        <v>0</v>
      </c>
      <c r="O44" s="12">
        <v>0</v>
      </c>
      <c r="P44" s="7">
        <f t="shared" si="3"/>
        <v>2074160.8800000001</v>
      </c>
    </row>
    <row r="45" spans="1:16" ht="31.5">
      <c r="A45" s="8" t="s">
        <v>84</v>
      </c>
      <c r="B45" s="8" t="s">
        <v>85</v>
      </c>
      <c r="C45" s="9" t="s">
        <v>82</v>
      </c>
      <c r="D45" s="10" t="s">
        <v>86</v>
      </c>
      <c r="E45" s="11">
        <f t="shared" si="12"/>
        <v>3333339.14</v>
      </c>
      <c r="F45" s="12">
        <v>3333339.14</v>
      </c>
      <c r="G45" s="12">
        <v>2512266.52</v>
      </c>
      <c r="H45" s="12">
        <v>223139.14</v>
      </c>
      <c r="I45" s="12">
        <v>0</v>
      </c>
      <c r="J45" s="11">
        <f t="shared" si="13"/>
        <v>80000</v>
      </c>
      <c r="K45" s="12">
        <v>0</v>
      </c>
      <c r="L45" s="12">
        <v>80000</v>
      </c>
      <c r="M45" s="12">
        <v>26200</v>
      </c>
      <c r="N45" s="12">
        <v>0</v>
      </c>
      <c r="O45" s="12">
        <v>0</v>
      </c>
      <c r="P45" s="7">
        <f t="shared" si="3"/>
        <v>3413339.14</v>
      </c>
    </row>
    <row r="46" spans="1:16" ht="31.5">
      <c r="A46" s="8" t="s">
        <v>87</v>
      </c>
      <c r="B46" s="8" t="s">
        <v>88</v>
      </c>
      <c r="C46" s="9" t="s">
        <v>89</v>
      </c>
      <c r="D46" s="10" t="s">
        <v>90</v>
      </c>
      <c r="E46" s="11">
        <f t="shared" si="12"/>
        <v>677123.33</v>
      </c>
      <c r="F46" s="12">
        <v>677123.33</v>
      </c>
      <c r="G46" s="12">
        <v>554240.43999999994</v>
      </c>
      <c r="H46" s="12">
        <v>0</v>
      </c>
      <c r="I46" s="12">
        <v>0</v>
      </c>
      <c r="J46" s="11">
        <f t="shared" si="13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7">
        <f t="shared" si="3"/>
        <v>677123.33</v>
      </c>
    </row>
    <row r="47" spans="1:16" ht="31.5">
      <c r="A47" s="8" t="s">
        <v>91</v>
      </c>
      <c r="B47" s="8" t="s">
        <v>92</v>
      </c>
      <c r="C47" s="9" t="s">
        <v>89</v>
      </c>
      <c r="D47" s="10" t="s">
        <v>93</v>
      </c>
      <c r="E47" s="11">
        <f t="shared" si="12"/>
        <v>6209900</v>
      </c>
      <c r="F47" s="12">
        <v>6209900</v>
      </c>
      <c r="G47" s="12">
        <v>3888902.3</v>
      </c>
      <c r="H47" s="12">
        <v>0</v>
      </c>
      <c r="I47" s="12">
        <v>0</v>
      </c>
      <c r="J47" s="11">
        <f t="shared" si="13"/>
        <v>4850</v>
      </c>
      <c r="K47" s="12">
        <v>0</v>
      </c>
      <c r="L47" s="12">
        <v>4850</v>
      </c>
      <c r="M47" s="12">
        <v>0</v>
      </c>
      <c r="N47" s="12">
        <v>0</v>
      </c>
      <c r="O47" s="12">
        <v>0</v>
      </c>
      <c r="P47" s="7">
        <f t="shared" si="3"/>
        <v>6214750</v>
      </c>
    </row>
    <row r="48" spans="1:16">
      <c r="A48" s="8" t="s">
        <v>94</v>
      </c>
      <c r="B48" s="8" t="s">
        <v>95</v>
      </c>
      <c r="C48" s="9" t="s">
        <v>89</v>
      </c>
      <c r="D48" s="10" t="s">
        <v>96</v>
      </c>
      <c r="E48" s="11">
        <f t="shared" si="12"/>
        <v>99488</v>
      </c>
      <c r="F48" s="12">
        <v>99488</v>
      </c>
      <c r="G48" s="12">
        <v>0</v>
      </c>
      <c r="H48" s="12">
        <v>0</v>
      </c>
      <c r="I48" s="12">
        <v>0</v>
      </c>
      <c r="J48" s="11">
        <f t="shared" si="13"/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7">
        <f t="shared" si="3"/>
        <v>99488</v>
      </c>
    </row>
    <row r="49" spans="1:16" ht="78.75">
      <c r="A49" s="40" t="s">
        <v>202</v>
      </c>
      <c r="B49" s="40" t="s">
        <v>203</v>
      </c>
      <c r="C49" s="41" t="s">
        <v>89</v>
      </c>
      <c r="D49" s="37" t="s">
        <v>204</v>
      </c>
      <c r="E49" s="11">
        <f t="shared" si="12"/>
        <v>43364</v>
      </c>
      <c r="F49" s="12">
        <v>43364</v>
      </c>
      <c r="G49" s="12">
        <v>0</v>
      </c>
      <c r="H49" s="12">
        <v>0</v>
      </c>
      <c r="I49" s="12">
        <v>0</v>
      </c>
      <c r="J49" s="11">
        <f t="shared" si="13"/>
        <v>33036</v>
      </c>
      <c r="K49" s="12">
        <v>33036</v>
      </c>
      <c r="L49" s="12">
        <v>0</v>
      </c>
      <c r="M49" s="12">
        <v>0</v>
      </c>
      <c r="N49" s="12">
        <v>0</v>
      </c>
      <c r="O49" s="12">
        <v>33036</v>
      </c>
      <c r="P49" s="7">
        <f t="shared" si="3"/>
        <v>76400</v>
      </c>
    </row>
    <row r="50" spans="1:16" ht="78.75">
      <c r="A50" s="40" t="s">
        <v>205</v>
      </c>
      <c r="B50" s="40" t="s">
        <v>206</v>
      </c>
      <c r="C50" s="41" t="s">
        <v>89</v>
      </c>
      <c r="D50" s="37" t="s">
        <v>207</v>
      </c>
      <c r="E50" s="11">
        <f t="shared" si="12"/>
        <v>561428.6</v>
      </c>
      <c r="F50" s="12">
        <v>561428.6</v>
      </c>
      <c r="G50" s="12">
        <v>12175.2</v>
      </c>
      <c r="H50" s="12">
        <v>0</v>
      </c>
      <c r="I50" s="12">
        <v>0</v>
      </c>
      <c r="J50" s="11">
        <f t="shared" si="13"/>
        <v>297290</v>
      </c>
      <c r="K50" s="12">
        <v>297290</v>
      </c>
      <c r="L50" s="12">
        <v>0</v>
      </c>
      <c r="M50" s="12">
        <v>0</v>
      </c>
      <c r="N50" s="12">
        <v>0</v>
      </c>
      <c r="O50" s="12">
        <v>297290</v>
      </c>
      <c r="P50" s="7">
        <f t="shared" si="3"/>
        <v>858718.6</v>
      </c>
    </row>
    <row r="51" spans="1:16" ht="63">
      <c r="A51" s="32" t="s">
        <v>173</v>
      </c>
      <c r="B51" s="32" t="s">
        <v>174</v>
      </c>
      <c r="C51" s="33" t="s">
        <v>89</v>
      </c>
      <c r="D51" s="34" t="s">
        <v>175</v>
      </c>
      <c r="E51" s="11">
        <f t="shared" si="12"/>
        <v>41000</v>
      </c>
      <c r="F51" s="12">
        <v>41000</v>
      </c>
      <c r="G51" s="12">
        <v>33606</v>
      </c>
      <c r="H51" s="12">
        <v>0</v>
      </c>
      <c r="I51" s="12">
        <v>0</v>
      </c>
      <c r="J51" s="11">
        <f t="shared" si="13"/>
        <v>20810</v>
      </c>
      <c r="K51" s="12">
        <v>20810</v>
      </c>
      <c r="L51" s="12">
        <v>0</v>
      </c>
      <c r="M51" s="12">
        <v>0</v>
      </c>
      <c r="N51" s="12">
        <v>0</v>
      </c>
      <c r="O51" s="12">
        <v>20810</v>
      </c>
      <c r="P51" s="7">
        <f t="shared" si="3"/>
        <v>61810</v>
      </c>
    </row>
    <row r="52" spans="1:16" ht="78.75">
      <c r="A52" s="32" t="s">
        <v>176</v>
      </c>
      <c r="B52" s="32" t="s">
        <v>177</v>
      </c>
      <c r="C52" s="33" t="s">
        <v>89</v>
      </c>
      <c r="D52" s="34" t="s">
        <v>178</v>
      </c>
      <c r="E52" s="11">
        <f t="shared" si="12"/>
        <v>53260.38</v>
      </c>
      <c r="F52" s="12">
        <v>53260.38</v>
      </c>
      <c r="G52" s="12">
        <v>42385.38</v>
      </c>
      <c r="H52" s="12">
        <v>0</v>
      </c>
      <c r="I52" s="12">
        <v>0</v>
      </c>
      <c r="J52" s="11">
        <f t="shared" si="13"/>
        <v>10</v>
      </c>
      <c r="K52" s="12">
        <v>10</v>
      </c>
      <c r="L52" s="12">
        <v>0</v>
      </c>
      <c r="M52" s="12">
        <v>0</v>
      </c>
      <c r="N52" s="12">
        <v>0</v>
      </c>
      <c r="O52" s="12">
        <v>10</v>
      </c>
      <c r="P52" s="7">
        <f t="shared" si="3"/>
        <v>53270.38</v>
      </c>
    </row>
    <row r="53" spans="1:16">
      <c r="A53" s="8" t="s">
        <v>98</v>
      </c>
      <c r="B53" s="8" t="s">
        <v>99</v>
      </c>
      <c r="C53" s="9" t="s">
        <v>100</v>
      </c>
      <c r="D53" s="10" t="s">
        <v>101</v>
      </c>
      <c r="E53" s="11">
        <f t="shared" si="12"/>
        <v>2652502</v>
      </c>
      <c r="F53" s="12">
        <v>2652502</v>
      </c>
      <c r="G53" s="12">
        <v>1940000</v>
      </c>
      <c r="H53" s="12">
        <v>98750</v>
      </c>
      <c r="I53" s="12">
        <v>0</v>
      </c>
      <c r="J53" s="11">
        <f t="shared" si="13"/>
        <v>103490.68</v>
      </c>
      <c r="K53" s="12">
        <v>0</v>
      </c>
      <c r="L53" s="12">
        <v>103490.68</v>
      </c>
      <c r="M53" s="12">
        <v>0</v>
      </c>
      <c r="N53" s="12">
        <v>0</v>
      </c>
      <c r="O53" s="12">
        <v>0</v>
      </c>
      <c r="P53" s="7">
        <f t="shared" si="3"/>
        <v>2755992.68</v>
      </c>
    </row>
    <row r="54" spans="1:16">
      <c r="A54" s="8" t="s">
        <v>102</v>
      </c>
      <c r="B54" s="8" t="s">
        <v>103</v>
      </c>
      <c r="C54" s="9" t="s">
        <v>100</v>
      </c>
      <c r="D54" s="10" t="s">
        <v>104</v>
      </c>
      <c r="E54" s="11">
        <f t="shared" si="12"/>
        <v>564100</v>
      </c>
      <c r="F54" s="12">
        <v>564100</v>
      </c>
      <c r="G54" s="12">
        <v>441700</v>
      </c>
      <c r="H54" s="12">
        <v>20700</v>
      </c>
      <c r="I54" s="12">
        <v>0</v>
      </c>
      <c r="J54" s="11">
        <f t="shared" si="13"/>
        <v>10000</v>
      </c>
      <c r="K54" s="12">
        <v>0</v>
      </c>
      <c r="L54" s="12">
        <v>10000</v>
      </c>
      <c r="M54" s="12">
        <v>0</v>
      </c>
      <c r="N54" s="12">
        <v>0</v>
      </c>
      <c r="O54" s="12">
        <v>0</v>
      </c>
      <c r="P54" s="7">
        <f t="shared" si="3"/>
        <v>574100</v>
      </c>
    </row>
    <row r="55" spans="1:16" ht="47.25">
      <c r="A55" s="8" t="s">
        <v>105</v>
      </c>
      <c r="B55" s="8" t="s">
        <v>106</v>
      </c>
      <c r="C55" s="9" t="s">
        <v>107</v>
      </c>
      <c r="D55" s="10" t="s">
        <v>108</v>
      </c>
      <c r="E55" s="11">
        <f t="shared" si="12"/>
        <v>6321413</v>
      </c>
      <c r="F55" s="12">
        <v>6321413</v>
      </c>
      <c r="G55" s="12">
        <v>4906000</v>
      </c>
      <c r="H55" s="12">
        <v>74953</v>
      </c>
      <c r="I55" s="12">
        <v>0</v>
      </c>
      <c r="J55" s="11">
        <f t="shared" si="13"/>
        <v>78986</v>
      </c>
      <c r="K55" s="12">
        <v>0</v>
      </c>
      <c r="L55" s="12">
        <v>78986</v>
      </c>
      <c r="M55" s="12">
        <v>0</v>
      </c>
      <c r="N55" s="12">
        <v>0</v>
      </c>
      <c r="O55" s="12">
        <v>0</v>
      </c>
      <c r="P55" s="7">
        <f t="shared" si="3"/>
        <v>6400399</v>
      </c>
    </row>
    <row r="56" spans="1:16">
      <c r="A56" s="8" t="s">
        <v>109</v>
      </c>
      <c r="B56" s="8" t="s">
        <v>110</v>
      </c>
      <c r="C56" s="9" t="s">
        <v>111</v>
      </c>
      <c r="D56" s="10" t="s">
        <v>112</v>
      </c>
      <c r="E56" s="11">
        <f t="shared" si="12"/>
        <v>149000</v>
      </c>
      <c r="F56" s="12">
        <v>149000</v>
      </c>
      <c r="G56" s="12">
        <v>0</v>
      </c>
      <c r="H56" s="12">
        <v>0</v>
      </c>
      <c r="I56" s="12">
        <v>0</v>
      </c>
      <c r="J56" s="11">
        <f t="shared" si="13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7">
        <f t="shared" si="3"/>
        <v>149000</v>
      </c>
    </row>
    <row r="57" spans="1:16" ht="47.25">
      <c r="A57" s="8" t="s">
        <v>113</v>
      </c>
      <c r="B57" s="8" t="s">
        <v>114</v>
      </c>
      <c r="C57" s="9" t="s">
        <v>115</v>
      </c>
      <c r="D57" s="10" t="s">
        <v>116</v>
      </c>
      <c r="E57" s="11">
        <f t="shared" si="12"/>
        <v>2589700</v>
      </c>
      <c r="F57" s="12">
        <v>2589700</v>
      </c>
      <c r="G57" s="12">
        <v>1996500</v>
      </c>
      <c r="H57" s="12">
        <v>13000</v>
      </c>
      <c r="I57" s="12">
        <v>0</v>
      </c>
      <c r="J57" s="11">
        <f t="shared" si="13"/>
        <v>27360</v>
      </c>
      <c r="K57" s="12">
        <v>0</v>
      </c>
      <c r="L57" s="12">
        <v>27360</v>
      </c>
      <c r="M57" s="12">
        <v>0</v>
      </c>
      <c r="N57" s="12">
        <v>0</v>
      </c>
      <c r="O57" s="12">
        <v>0</v>
      </c>
      <c r="P57" s="7">
        <f t="shared" si="3"/>
        <v>2617060</v>
      </c>
    </row>
    <row r="58" spans="1:16">
      <c r="A58" s="13" t="s">
        <v>196</v>
      </c>
      <c r="B58" s="13" t="s">
        <v>171</v>
      </c>
      <c r="C58" s="13" t="s">
        <v>169</v>
      </c>
      <c r="D58" s="23" t="s">
        <v>172</v>
      </c>
      <c r="E58" s="11">
        <f t="shared" si="12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3"/>
        <v>50000</v>
      </c>
      <c r="K58" s="12">
        <v>50000</v>
      </c>
      <c r="L58" s="12">
        <v>0</v>
      </c>
      <c r="M58" s="12">
        <v>0</v>
      </c>
      <c r="N58" s="12">
        <v>0</v>
      </c>
      <c r="O58" s="12">
        <v>50000</v>
      </c>
      <c r="P58" s="7">
        <f t="shared" si="3"/>
        <v>50000</v>
      </c>
    </row>
    <row r="59" spans="1:16" ht="31.5">
      <c r="A59" s="13" t="s">
        <v>197</v>
      </c>
      <c r="B59" s="13" t="s">
        <v>168</v>
      </c>
      <c r="C59" s="13" t="s">
        <v>169</v>
      </c>
      <c r="D59" s="1" t="s">
        <v>170</v>
      </c>
      <c r="E59" s="11">
        <f t="shared" si="12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7">
        <f t="shared" si="3"/>
        <v>0</v>
      </c>
    </row>
    <row r="60" spans="1:16" ht="47.25">
      <c r="A60" s="35" t="s">
        <v>195</v>
      </c>
      <c r="B60" s="35" t="s">
        <v>180</v>
      </c>
      <c r="C60" s="36" t="s">
        <v>48</v>
      </c>
      <c r="D60" s="37" t="s">
        <v>181</v>
      </c>
      <c r="E60" s="11">
        <f t="shared" si="12"/>
        <v>0</v>
      </c>
      <c r="F60" s="12">
        <v>0</v>
      </c>
      <c r="G60" s="12">
        <v>0</v>
      </c>
      <c r="H60" s="12">
        <v>0</v>
      </c>
      <c r="I60" s="12">
        <v>0</v>
      </c>
      <c r="J60" s="11">
        <f t="shared" si="13"/>
        <v>2646500</v>
      </c>
      <c r="K60" s="12">
        <v>2646500</v>
      </c>
      <c r="L60" s="12">
        <v>0</v>
      </c>
      <c r="M60" s="12">
        <v>0</v>
      </c>
      <c r="N60" s="12">
        <v>0</v>
      </c>
      <c r="O60" s="12">
        <v>2646500</v>
      </c>
      <c r="P60" s="7">
        <f t="shared" si="3"/>
        <v>2646500</v>
      </c>
    </row>
    <row r="61" spans="1:16" ht="31.5">
      <c r="A61" s="8" t="s">
        <v>117</v>
      </c>
      <c r="B61" s="8" t="s">
        <v>54</v>
      </c>
      <c r="C61" s="9" t="s">
        <v>55</v>
      </c>
      <c r="D61" s="10" t="s">
        <v>56</v>
      </c>
      <c r="E61" s="11">
        <f t="shared" si="12"/>
        <v>32716</v>
      </c>
      <c r="F61" s="12">
        <v>32716</v>
      </c>
      <c r="G61" s="12">
        <v>0</v>
      </c>
      <c r="H61" s="12">
        <v>0</v>
      </c>
      <c r="I61" s="12">
        <v>0</v>
      </c>
      <c r="J61" s="11">
        <f t="shared" si="1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7">
        <f t="shared" si="3"/>
        <v>32716</v>
      </c>
    </row>
    <row r="62" spans="1:16">
      <c r="A62" s="14" t="s">
        <v>118</v>
      </c>
      <c r="B62" s="15"/>
      <c r="C62" s="16"/>
      <c r="D62" s="17" t="s">
        <v>157</v>
      </c>
      <c r="E62" s="18">
        <f>E63</f>
        <v>8644696</v>
      </c>
      <c r="F62" s="18">
        <f>F63</f>
        <v>8644696</v>
      </c>
      <c r="G62" s="18">
        <f t="shared" ref="G62:I62" si="14">G63</f>
        <v>5534000</v>
      </c>
      <c r="H62" s="18">
        <f t="shared" si="14"/>
        <v>284300</v>
      </c>
      <c r="I62" s="18">
        <f t="shared" si="14"/>
        <v>0</v>
      </c>
      <c r="J62" s="18">
        <f>J63</f>
        <v>18347.66</v>
      </c>
      <c r="K62" s="18">
        <f>K63</f>
        <v>0</v>
      </c>
      <c r="L62" s="18">
        <f t="shared" ref="L62:O62" si="15">L63</f>
        <v>18347.66</v>
      </c>
      <c r="M62" s="18">
        <f t="shared" si="15"/>
        <v>0</v>
      </c>
      <c r="N62" s="18">
        <f t="shared" si="15"/>
        <v>0</v>
      </c>
      <c r="O62" s="18">
        <f t="shared" si="15"/>
        <v>0</v>
      </c>
      <c r="P62" s="7">
        <f t="shared" si="3"/>
        <v>8663043.6600000001</v>
      </c>
    </row>
    <row r="63" spans="1:16">
      <c r="A63" s="14" t="s">
        <v>119</v>
      </c>
      <c r="B63" s="15"/>
      <c r="C63" s="16"/>
      <c r="D63" s="17" t="s">
        <v>157</v>
      </c>
      <c r="E63" s="18">
        <f t="shared" ref="E63:O63" si="16">SUM(E64:E71)</f>
        <v>8644696</v>
      </c>
      <c r="F63" s="18">
        <f t="shared" si="16"/>
        <v>8644696</v>
      </c>
      <c r="G63" s="18">
        <f t="shared" si="16"/>
        <v>5534000</v>
      </c>
      <c r="H63" s="18">
        <f t="shared" si="16"/>
        <v>284300</v>
      </c>
      <c r="I63" s="18">
        <f t="shared" si="16"/>
        <v>0</v>
      </c>
      <c r="J63" s="18">
        <f t="shared" si="16"/>
        <v>18347.66</v>
      </c>
      <c r="K63" s="18">
        <f t="shared" si="16"/>
        <v>0</v>
      </c>
      <c r="L63" s="18">
        <f t="shared" si="16"/>
        <v>18347.66</v>
      </c>
      <c r="M63" s="18">
        <f t="shared" si="16"/>
        <v>0</v>
      </c>
      <c r="N63" s="18">
        <f t="shared" si="16"/>
        <v>0</v>
      </c>
      <c r="O63" s="18">
        <f t="shared" si="16"/>
        <v>0</v>
      </c>
      <c r="P63" s="7">
        <f t="shared" si="3"/>
        <v>8663043.6600000001</v>
      </c>
    </row>
    <row r="64" spans="1:16" ht="47.25">
      <c r="A64" s="8" t="s">
        <v>120</v>
      </c>
      <c r="B64" s="8" t="s">
        <v>69</v>
      </c>
      <c r="C64" s="9" t="s">
        <v>23</v>
      </c>
      <c r="D64" s="10" t="s">
        <v>160</v>
      </c>
      <c r="E64" s="11">
        <f>F64+I64</f>
        <v>1201200</v>
      </c>
      <c r="F64" s="12">
        <v>1201200</v>
      </c>
      <c r="G64" s="12">
        <v>924400</v>
      </c>
      <c r="H64" s="12">
        <v>14000</v>
      </c>
      <c r="I64" s="12">
        <v>0</v>
      </c>
      <c r="J64" s="11">
        <f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1201200</v>
      </c>
    </row>
    <row r="65" spans="1:18" ht="31.5">
      <c r="A65" s="8" t="s">
        <v>121</v>
      </c>
      <c r="B65" s="8" t="s">
        <v>122</v>
      </c>
      <c r="C65" s="9" t="s">
        <v>81</v>
      </c>
      <c r="D65" s="10" t="s">
        <v>123</v>
      </c>
      <c r="E65" s="11">
        <f t="shared" ref="E65:E71" si="17">F65+I65</f>
        <v>45000</v>
      </c>
      <c r="F65" s="12">
        <v>45000</v>
      </c>
      <c r="G65" s="12">
        <v>0</v>
      </c>
      <c r="H65" s="12">
        <v>0</v>
      </c>
      <c r="I65" s="12">
        <v>0</v>
      </c>
      <c r="J65" s="11">
        <f t="shared" ref="J65:J71" si="18">K65+L65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45000</v>
      </c>
    </row>
    <row r="66" spans="1:18" ht="47.25">
      <c r="A66" s="8" t="s">
        <v>124</v>
      </c>
      <c r="B66" s="8" t="s">
        <v>125</v>
      </c>
      <c r="C66" s="9" t="s">
        <v>81</v>
      </c>
      <c r="D66" s="10" t="s">
        <v>126</v>
      </c>
      <c r="E66" s="11">
        <f t="shared" si="17"/>
        <v>65600</v>
      </c>
      <c r="F66" s="12">
        <v>65600</v>
      </c>
      <c r="G66" s="12">
        <v>0</v>
      </c>
      <c r="H66" s="12">
        <v>0</v>
      </c>
      <c r="I66" s="12">
        <v>0</v>
      </c>
      <c r="J66" s="11">
        <f t="shared" si="18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65600</v>
      </c>
    </row>
    <row r="67" spans="1:18" ht="63">
      <c r="A67" s="8" t="s">
        <v>127</v>
      </c>
      <c r="B67" s="8" t="s">
        <v>128</v>
      </c>
      <c r="C67" s="9" t="s">
        <v>129</v>
      </c>
      <c r="D67" s="10" t="s">
        <v>130</v>
      </c>
      <c r="E67" s="11">
        <f t="shared" si="17"/>
        <v>2445300</v>
      </c>
      <c r="F67" s="12">
        <v>2445300</v>
      </c>
      <c r="G67" s="12">
        <v>2027000</v>
      </c>
      <c r="H67" s="12">
        <v>0</v>
      </c>
      <c r="I67" s="12">
        <v>0</v>
      </c>
      <c r="J67" s="11">
        <f t="shared" si="18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7">
        <f t="shared" si="3"/>
        <v>2445300</v>
      </c>
    </row>
    <row r="68" spans="1:18" ht="31.5">
      <c r="A68" s="8" t="s">
        <v>131</v>
      </c>
      <c r="B68" s="8" t="s">
        <v>132</v>
      </c>
      <c r="C68" s="9" t="s">
        <v>71</v>
      </c>
      <c r="D68" s="10" t="s">
        <v>133</v>
      </c>
      <c r="E68" s="11">
        <f t="shared" si="17"/>
        <v>3716236</v>
      </c>
      <c r="F68" s="12">
        <v>3716236</v>
      </c>
      <c r="G68" s="12">
        <v>2417000</v>
      </c>
      <c r="H68" s="12">
        <v>270300</v>
      </c>
      <c r="I68" s="12">
        <v>0</v>
      </c>
      <c r="J68" s="11">
        <f t="shared" si="18"/>
        <v>18347.66</v>
      </c>
      <c r="K68" s="12">
        <v>0</v>
      </c>
      <c r="L68" s="12">
        <v>18347.66</v>
      </c>
      <c r="M68" s="12">
        <v>0</v>
      </c>
      <c r="N68" s="12">
        <v>0</v>
      </c>
      <c r="O68" s="12">
        <v>0</v>
      </c>
      <c r="P68" s="7">
        <f t="shared" si="3"/>
        <v>3734583.66</v>
      </c>
    </row>
    <row r="69" spans="1:18" ht="31.5">
      <c r="A69" s="8" t="s">
        <v>134</v>
      </c>
      <c r="B69" s="8" t="s">
        <v>135</v>
      </c>
      <c r="C69" s="9" t="s">
        <v>97</v>
      </c>
      <c r="D69" s="10" t="s">
        <v>165</v>
      </c>
      <c r="E69" s="11">
        <f t="shared" si="17"/>
        <v>202000</v>
      </c>
      <c r="F69" s="12">
        <v>202000</v>
      </c>
      <c r="G69" s="12">
        <v>165600</v>
      </c>
      <c r="H69" s="12">
        <v>0</v>
      </c>
      <c r="I69" s="12">
        <v>0</v>
      </c>
      <c r="J69" s="11">
        <f t="shared" si="18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202000</v>
      </c>
    </row>
    <row r="70" spans="1:18" ht="31.5">
      <c r="A70" s="8" t="s">
        <v>136</v>
      </c>
      <c r="B70" s="8" t="s">
        <v>137</v>
      </c>
      <c r="C70" s="9" t="s">
        <v>138</v>
      </c>
      <c r="D70" s="10" t="s">
        <v>139</v>
      </c>
      <c r="E70" s="11">
        <f t="shared" si="17"/>
        <v>969000</v>
      </c>
      <c r="F70" s="12">
        <v>969000</v>
      </c>
      <c r="G70" s="12">
        <v>0</v>
      </c>
      <c r="H70" s="12">
        <v>0</v>
      </c>
      <c r="I70" s="12">
        <v>0</v>
      </c>
      <c r="J70" s="11">
        <f t="shared" si="18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969000</v>
      </c>
    </row>
    <row r="71" spans="1:18" ht="31.5">
      <c r="A71" s="8" t="s">
        <v>140</v>
      </c>
      <c r="B71" s="8" t="s">
        <v>54</v>
      </c>
      <c r="C71" s="9" t="s">
        <v>55</v>
      </c>
      <c r="D71" s="10" t="s">
        <v>56</v>
      </c>
      <c r="E71" s="11">
        <f t="shared" si="17"/>
        <v>360</v>
      </c>
      <c r="F71" s="12">
        <v>360</v>
      </c>
      <c r="G71" s="12">
        <v>0</v>
      </c>
      <c r="H71" s="12">
        <v>0</v>
      </c>
      <c r="I71" s="12">
        <v>0</v>
      </c>
      <c r="J71" s="11">
        <f t="shared" si="18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7">
        <f t="shared" si="3"/>
        <v>360</v>
      </c>
    </row>
    <row r="72" spans="1:18" ht="31.5">
      <c r="A72" s="14" t="s">
        <v>141</v>
      </c>
      <c r="B72" s="15"/>
      <c r="C72" s="16"/>
      <c r="D72" s="17" t="s">
        <v>158</v>
      </c>
      <c r="E72" s="18">
        <f>E73</f>
        <v>2803036</v>
      </c>
      <c r="F72" s="18">
        <f>F73</f>
        <v>2733036</v>
      </c>
      <c r="G72" s="18">
        <f t="shared" ref="G72:I72" si="19">G73</f>
        <v>1490000</v>
      </c>
      <c r="H72" s="18">
        <f t="shared" si="19"/>
        <v>0</v>
      </c>
      <c r="I72" s="18">
        <f t="shared" si="19"/>
        <v>20000</v>
      </c>
      <c r="J72" s="18">
        <f>J73</f>
        <v>72319</v>
      </c>
      <c r="K72" s="18">
        <f>K73</f>
        <v>72319</v>
      </c>
      <c r="L72" s="18">
        <f t="shared" ref="L72:O72" si="20">L73</f>
        <v>0</v>
      </c>
      <c r="M72" s="18">
        <f t="shared" si="20"/>
        <v>0</v>
      </c>
      <c r="N72" s="18">
        <f t="shared" si="20"/>
        <v>0</v>
      </c>
      <c r="O72" s="18">
        <f t="shared" si="20"/>
        <v>72319</v>
      </c>
      <c r="P72" s="7">
        <f t="shared" si="3"/>
        <v>2875355</v>
      </c>
    </row>
    <row r="73" spans="1:18">
      <c r="A73" s="14" t="s">
        <v>142</v>
      </c>
      <c r="B73" s="15"/>
      <c r="C73" s="16"/>
      <c r="D73" s="17" t="s">
        <v>159</v>
      </c>
      <c r="E73" s="18">
        <f>SUM(E74:E78)</f>
        <v>2803036</v>
      </c>
      <c r="F73" s="18">
        <f>SUM(F74:F78)</f>
        <v>2733036</v>
      </c>
      <c r="G73" s="18">
        <f t="shared" ref="G73:I73" si="21">SUM(G74:G78)</f>
        <v>1490000</v>
      </c>
      <c r="H73" s="18">
        <f t="shared" si="21"/>
        <v>0</v>
      </c>
      <c r="I73" s="18">
        <f t="shared" si="21"/>
        <v>20000</v>
      </c>
      <c r="J73" s="18">
        <f t="shared" ref="J73:K73" si="22">SUM(J74:J77)</f>
        <v>72319</v>
      </c>
      <c r="K73" s="18">
        <f t="shared" si="22"/>
        <v>72319</v>
      </c>
      <c r="L73" s="18">
        <f t="shared" ref="L73" si="23">SUM(L74:L77)</f>
        <v>0</v>
      </c>
      <c r="M73" s="18">
        <f t="shared" ref="M73" si="24">SUM(M74:M77)</f>
        <v>0</v>
      </c>
      <c r="N73" s="18">
        <f t="shared" ref="N73" si="25">SUM(N74:N77)</f>
        <v>0</v>
      </c>
      <c r="O73" s="18">
        <f t="shared" ref="O73" si="26">SUM(O74:O77)</f>
        <v>72319</v>
      </c>
      <c r="P73" s="7">
        <f t="shared" si="3"/>
        <v>2875355</v>
      </c>
    </row>
    <row r="74" spans="1:18" ht="47.25">
      <c r="A74" s="8" t="s">
        <v>143</v>
      </c>
      <c r="B74" s="8" t="s">
        <v>69</v>
      </c>
      <c r="C74" s="9" t="s">
        <v>23</v>
      </c>
      <c r="D74" s="10" t="s">
        <v>160</v>
      </c>
      <c r="E74" s="11">
        <f>F74+I74</f>
        <v>1842000</v>
      </c>
      <c r="F74" s="12">
        <v>1842000</v>
      </c>
      <c r="G74" s="12">
        <v>1490000</v>
      </c>
      <c r="H74" s="12">
        <v>0</v>
      </c>
      <c r="I74" s="12">
        <v>0</v>
      </c>
      <c r="J74" s="11">
        <f>K74+L74</f>
        <v>36000</v>
      </c>
      <c r="K74" s="12">
        <v>36000</v>
      </c>
      <c r="L74" s="12">
        <v>0</v>
      </c>
      <c r="M74" s="12">
        <v>0</v>
      </c>
      <c r="N74" s="12">
        <v>0</v>
      </c>
      <c r="O74" s="12">
        <v>36000</v>
      </c>
      <c r="P74" s="7">
        <f t="shared" si="3"/>
        <v>1878000</v>
      </c>
    </row>
    <row r="75" spans="1:18" ht="31.5">
      <c r="A75" s="8" t="s">
        <v>144</v>
      </c>
      <c r="B75" s="8" t="s">
        <v>54</v>
      </c>
      <c r="C75" s="9" t="s">
        <v>55</v>
      </c>
      <c r="D75" s="10" t="s">
        <v>56</v>
      </c>
      <c r="E75" s="11">
        <f t="shared" ref="E75:E78" si="27">F75+I75</f>
        <v>20281</v>
      </c>
      <c r="F75" s="12">
        <v>20281</v>
      </c>
      <c r="G75" s="12">
        <v>0</v>
      </c>
      <c r="H75" s="12">
        <v>0</v>
      </c>
      <c r="I75" s="12">
        <v>0</v>
      </c>
      <c r="J75" s="11">
        <f t="shared" ref="J75:J78" si="28">K75+L75</f>
        <v>36319</v>
      </c>
      <c r="K75" s="12">
        <v>36319</v>
      </c>
      <c r="L75" s="12">
        <v>0</v>
      </c>
      <c r="M75" s="12">
        <v>0</v>
      </c>
      <c r="N75" s="12">
        <v>0</v>
      </c>
      <c r="O75" s="12">
        <v>36319</v>
      </c>
      <c r="P75" s="7">
        <f t="shared" si="3"/>
        <v>56600</v>
      </c>
    </row>
    <row r="76" spans="1:18">
      <c r="A76" s="8" t="s">
        <v>145</v>
      </c>
      <c r="B76" s="8" t="s">
        <v>146</v>
      </c>
      <c r="C76" s="9" t="s">
        <v>27</v>
      </c>
      <c r="D76" s="10" t="s">
        <v>147</v>
      </c>
      <c r="E76" s="11">
        <v>50000</v>
      </c>
      <c r="F76" s="12">
        <v>0</v>
      </c>
      <c r="G76" s="12">
        <v>0</v>
      </c>
      <c r="H76" s="12">
        <v>0</v>
      </c>
      <c r="I76" s="12">
        <v>0</v>
      </c>
      <c r="J76" s="11">
        <f t="shared" si="28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7">
        <f t="shared" si="3"/>
        <v>50000</v>
      </c>
    </row>
    <row r="77" spans="1:18">
      <c r="A77" s="8">
        <v>3719770</v>
      </c>
      <c r="B77" s="8">
        <v>9770</v>
      </c>
      <c r="C77" s="13" t="s">
        <v>26</v>
      </c>
      <c r="D77" s="10" t="s">
        <v>166</v>
      </c>
      <c r="E77" s="11">
        <f t="shared" si="27"/>
        <v>820755</v>
      </c>
      <c r="F77" s="12">
        <v>820755</v>
      </c>
      <c r="G77" s="12">
        <v>0</v>
      </c>
      <c r="H77" s="12">
        <v>0</v>
      </c>
      <c r="I77" s="12">
        <v>0</v>
      </c>
      <c r="J77" s="11">
        <f t="shared" si="28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820755</v>
      </c>
    </row>
    <row r="78" spans="1:18" ht="63">
      <c r="A78" s="35" t="s">
        <v>208</v>
      </c>
      <c r="B78" s="35" t="s">
        <v>209</v>
      </c>
      <c r="C78" s="36" t="s">
        <v>26</v>
      </c>
      <c r="D78" s="37" t="s">
        <v>210</v>
      </c>
      <c r="E78" s="11">
        <f t="shared" si="27"/>
        <v>70000</v>
      </c>
      <c r="F78" s="12">
        <v>50000</v>
      </c>
      <c r="G78" s="12">
        <v>0</v>
      </c>
      <c r="H78" s="12">
        <v>0</v>
      </c>
      <c r="I78" s="12">
        <v>20000</v>
      </c>
      <c r="J78" s="11">
        <f t="shared" si="28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7">
        <f t="shared" si="3"/>
        <v>70000</v>
      </c>
    </row>
    <row r="79" spans="1:18">
      <c r="A79" s="19" t="s">
        <v>149</v>
      </c>
      <c r="B79" s="20" t="s">
        <v>149</v>
      </c>
      <c r="C79" s="21" t="s">
        <v>149</v>
      </c>
      <c r="D79" s="22" t="s">
        <v>148</v>
      </c>
      <c r="E79" s="7">
        <f t="shared" ref="E79:O79" si="29">E14+E38+E62+E72</f>
        <v>166640285.57999998</v>
      </c>
      <c r="F79" s="7">
        <f t="shared" si="29"/>
        <v>162510080.57999998</v>
      </c>
      <c r="G79" s="7">
        <f t="shared" si="29"/>
        <v>104849829.05999999</v>
      </c>
      <c r="H79" s="7">
        <f t="shared" si="29"/>
        <v>12007361.719999999</v>
      </c>
      <c r="I79" s="7">
        <f t="shared" si="29"/>
        <v>4080205</v>
      </c>
      <c r="J79" s="7">
        <f t="shared" si="29"/>
        <v>9296726</v>
      </c>
      <c r="K79" s="7">
        <f t="shared" si="29"/>
        <v>5397007.4000000004</v>
      </c>
      <c r="L79" s="7">
        <f t="shared" si="29"/>
        <v>3899718.6000000006</v>
      </c>
      <c r="M79" s="7">
        <f t="shared" si="29"/>
        <v>26200</v>
      </c>
      <c r="N79" s="7">
        <f t="shared" si="29"/>
        <v>0</v>
      </c>
      <c r="O79" s="7">
        <f t="shared" si="29"/>
        <v>5397007.4000000004</v>
      </c>
      <c r="P79" s="7">
        <f>E79+J79</f>
        <v>175937011.57999998</v>
      </c>
    </row>
    <row r="80" spans="1:18" s="30" customFormat="1">
      <c r="A80" s="24"/>
      <c r="B80" s="25"/>
      <c r="C80" s="26"/>
      <c r="D80" s="27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29"/>
    </row>
    <row r="81" spans="1:16" ht="18.75">
      <c r="A81" s="44" t="s">
        <v>216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</row>
  </sheetData>
  <mergeCells count="25">
    <mergeCell ref="E10:E12"/>
    <mergeCell ref="M3:O3"/>
    <mergeCell ref="A5:P5"/>
    <mergeCell ref="A6:P6"/>
    <mergeCell ref="J9:O9"/>
    <mergeCell ref="J10:J12"/>
    <mergeCell ref="K10:K12"/>
    <mergeCell ref="F10:F12"/>
    <mergeCell ref="G10:H10"/>
    <mergeCell ref="I1:M1"/>
    <mergeCell ref="A81:P81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</mergeCells>
  <pageMargins left="0.19685039370078741" right="0.19685039370078741" top="0.2" bottom="0.19685039370078741" header="0" footer="0"/>
  <pageSetup paperSize="9" scale="53" fitToHeight="500" orientation="landscape" verticalDpi="0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2021-11-11T09:10:27Z</cp:lastPrinted>
  <dcterms:created xsi:type="dcterms:W3CDTF">2020-12-22T08:56:59Z</dcterms:created>
  <dcterms:modified xsi:type="dcterms:W3CDTF">2021-11-16T06:32:51Z</dcterms:modified>
</cp:coreProperties>
</file>